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uri="GoogleSheetsCustomDataVersion1">
      <go:sheetsCustomData xmlns:go="http://customooxmlschemas.google.com/" r:id="rId4" roundtripDataSignature="AMtx7miuOcezeKx88oL+CDxkcWfivoqv9g=="/>
    </ext>
  </extLst>
</workbook>
</file>

<file path=xl/calcChain.xml><?xml version="1.0" encoding="utf-8"?>
<calcChain xmlns="http://schemas.openxmlformats.org/spreadsheetml/2006/main">
  <c r="E15" i="1" l="1"/>
  <c r="C14" i="1"/>
  <c r="E14" i="1" s="1"/>
  <c r="E13" i="1"/>
  <c r="E12" i="1"/>
  <c r="C12" i="1"/>
  <c r="C11" i="1"/>
  <c r="E11" i="1" s="1"/>
  <c r="E10" i="1"/>
  <c r="C10" i="1"/>
  <c r="E8" i="1"/>
  <c r="E7" i="1"/>
  <c r="E6" i="1"/>
  <c r="C6" i="1"/>
  <c r="C5" i="1"/>
  <c r="E5" i="1" s="1"/>
  <c r="E4" i="1"/>
  <c r="C4" i="1"/>
  <c r="C3" i="1"/>
  <c r="E3" i="1" s="1"/>
  <c r="E18" i="1" s="1"/>
  <c r="E20" i="1" s="1"/>
</calcChain>
</file>

<file path=xl/sharedStrings.xml><?xml version="1.0" encoding="utf-8"?>
<sst xmlns="http://schemas.openxmlformats.org/spreadsheetml/2006/main" count="22" uniqueCount="22">
  <si>
    <t>Пропозиція автора проекту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</si>
  <si>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</si>
  <si>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</si>
  <si>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</si>
  <si>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</si>
  <si>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</si>
  <si>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Планування території, м2</t>
  </si>
  <si>
    <t>Демонтаж асфальтобетонного покриття, м2</t>
  </si>
  <si>
    <t>Демонтаж бортових каменів, пог. м</t>
  </si>
  <si>
    <t>Ремонт цегляної стінки, м3</t>
  </si>
  <si>
    <t>Посадка дерев, шт</t>
  </si>
  <si>
    <t>Посадка кущів, шт</t>
  </si>
  <si>
    <t>Влаштування бортового каменя, пог. м</t>
  </si>
  <si>
    <t>дорожного</t>
  </si>
  <si>
    <t>тротуарного</t>
  </si>
  <si>
    <r>
      <t>Влаштування покриття з дрібнозернистих фігурних елементів мощення, м</t>
    </r>
    <r>
      <rPr>
        <b/>
        <sz val="14"/>
        <color rgb="FF000000"/>
        <rFont val="Times New Roman"/>
      </rPr>
      <t>2</t>
    </r>
  </si>
  <si>
    <t>Влаштування деревьяних лавок, шт</t>
  </si>
  <si>
    <t>Влаштування покриття з асфальтобетону, м2</t>
  </si>
  <si>
    <t>Влаштування мусорних урн металевих, шт</t>
  </si>
  <si>
    <t>Всього:</t>
  </si>
  <si>
    <t>Непередбачені витрати:</t>
  </si>
  <si>
    <t>Взагалом: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</si>
</sst>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</font>
    <font>
      <b/>
      <sz val="14"/>
      <color rgb="FF000000"/>
      <name val="Times New Roman"/>
    </font>
    <font>
      <sz val="11"/>
      <name val="Calibri"/>
    </font>
    <font>
      <b/>
      <sz val="100"/>
      <color rgb="FFFF0000"/>
      <name val="Times New Roman"/>
    </font>
    <font>
      <b/>
      <sz val="14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E20" sqref="E20"/>
    </sheetView>
  </sheetViews>
  <sheetFormatPr defaultColWidth="14.42578125" defaultRowHeight="15" customHeight="1" x14ac:dyDescent="0.25"/>
  <cols>
    <col min="1" max="1" width="5.85546875" customWidth="1"/>
    <col min="2" max="2" width="64.28515625" customWidth="1"/>
    <col min="3" max="3" width="14" customWidth="1"/>
    <col min="4" max="4" width="17.140625" customWidth="1"/>
    <col min="5" max="5" width="14.7109375" customWidth="1"/>
    <col min="6" max="26" width="9.140625" customWidth="1"/>
  </cols>
  <sheetData>
    <row r="1" spans="1:26" ht="18.75" customHeight="1" x14ac:dyDescent="0.3">
      <c r="A1" s="1"/>
      <c r="B1" s="12" t="s">
        <v>0</v>
      </c>
      <c r="C1" s="13"/>
      <c r="D1" s="13"/>
      <c r="E1" s="1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3">
      <c r="A3" s="3">
        <v>1</v>
      </c>
      <c r="B3" s="3" t="s">
        <v>6</v>
      </c>
      <c r="C3" s="3">
        <f>94*(2+0.5+1.2)+21*1+59.3</f>
        <v>428.1</v>
      </c>
      <c r="D3" s="4">
        <v>2.4700000000000002</v>
      </c>
      <c r="E3" s="16">
        <f t="shared" ref="E3:E8" si="0">C3*D3</f>
        <v>1057.4070000000002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3">
        <v>2</v>
      </c>
      <c r="B4" s="3" t="s">
        <v>7</v>
      </c>
      <c r="C4" s="4">
        <f>94*1.5</f>
        <v>141</v>
      </c>
      <c r="D4" s="4">
        <v>39.28</v>
      </c>
      <c r="E4" s="16">
        <f t="shared" si="0"/>
        <v>5538.4800000000005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3">
        <v>3</v>
      </c>
      <c r="B5" s="4" t="s">
        <v>8</v>
      </c>
      <c r="C5" s="3">
        <f>94/2</f>
        <v>47</v>
      </c>
      <c r="D5" s="4">
        <v>92.71</v>
      </c>
      <c r="E5" s="16">
        <f t="shared" si="0"/>
        <v>4357.37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3">
        <v>4</v>
      </c>
      <c r="B6" s="4" t="s">
        <v>9</v>
      </c>
      <c r="C6" s="5">
        <f>0.55*94*0.12</f>
        <v>6.2039999999999997</v>
      </c>
      <c r="D6" s="4">
        <v>1000</v>
      </c>
      <c r="E6" s="16">
        <f t="shared" si="0"/>
        <v>6204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 x14ac:dyDescent="0.3">
      <c r="A7" s="3">
        <v>5</v>
      </c>
      <c r="B7" s="3" t="s">
        <v>10</v>
      </c>
      <c r="C7" s="4">
        <v>20</v>
      </c>
      <c r="D7" s="4">
        <v>113.76</v>
      </c>
      <c r="E7" s="16">
        <f t="shared" si="0"/>
        <v>2275.2000000000003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 x14ac:dyDescent="0.3">
      <c r="A8" s="3"/>
      <c r="B8" s="3" t="s">
        <v>11</v>
      </c>
      <c r="C8" s="4">
        <v>90</v>
      </c>
      <c r="D8" s="4">
        <v>113.76</v>
      </c>
      <c r="E8" s="16">
        <f t="shared" si="0"/>
        <v>10238.4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 x14ac:dyDescent="0.3">
      <c r="A9" s="3">
        <v>6</v>
      </c>
      <c r="B9" s="3" t="s">
        <v>12</v>
      </c>
      <c r="C9" s="4"/>
      <c r="D9" s="3"/>
      <c r="E9" s="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 x14ac:dyDescent="0.3">
      <c r="B10" s="3" t="s">
        <v>13</v>
      </c>
      <c r="C10" s="3">
        <f>10+2*6.8</f>
        <v>23.6</v>
      </c>
      <c r="D10" s="4">
        <v>581.12</v>
      </c>
      <c r="E10" s="16">
        <f t="shared" ref="E10:E15" si="1">C10*D10</f>
        <v>13714.432000000001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 x14ac:dyDescent="0.3">
      <c r="B11" s="3" t="s">
        <v>14</v>
      </c>
      <c r="C11" s="3">
        <f>94+21*2</f>
        <v>136</v>
      </c>
      <c r="D11" s="4">
        <v>581.12</v>
      </c>
      <c r="E11" s="16">
        <f t="shared" si="1"/>
        <v>79032.320000000007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 x14ac:dyDescent="0.3">
      <c r="A12" s="3">
        <v>7</v>
      </c>
      <c r="B12" s="3" t="s">
        <v>15</v>
      </c>
      <c r="C12" s="3">
        <f>94*(2+0.5+1.2)</f>
        <v>347.8</v>
      </c>
      <c r="D12" s="4">
        <v>585.02</v>
      </c>
      <c r="E12" s="16">
        <f t="shared" si="1"/>
        <v>203469.95600000001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 x14ac:dyDescent="0.3">
      <c r="A13" s="3">
        <v>8</v>
      </c>
      <c r="B13" s="3" t="s">
        <v>16</v>
      </c>
      <c r="C13" s="4">
        <v>10</v>
      </c>
      <c r="D13" s="4">
        <v>999.89</v>
      </c>
      <c r="E13" s="16">
        <f t="shared" si="1"/>
        <v>9998.9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 x14ac:dyDescent="0.3">
      <c r="A14" s="3">
        <v>9</v>
      </c>
      <c r="B14" s="4" t="s">
        <v>17</v>
      </c>
      <c r="C14" s="4">
        <f>59.3+21*1</f>
        <v>80.3</v>
      </c>
      <c r="D14" s="4">
        <v>386.28</v>
      </c>
      <c r="E14" s="16">
        <f t="shared" si="1"/>
        <v>31018.283999999996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3">
      <c r="A15" s="3">
        <v>10</v>
      </c>
      <c r="B15" s="4" t="s">
        <v>18</v>
      </c>
      <c r="C15" s="4">
        <v>10</v>
      </c>
      <c r="D15" s="4">
        <v>111.31</v>
      </c>
      <c r="E15" s="16">
        <f t="shared" si="1"/>
        <v>1113.0999999999999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 x14ac:dyDescent="0.3">
      <c r="A16" s="3">
        <v>11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 x14ac:dyDescent="0.3">
      <c r="A17" s="3">
        <v>12</v>
      </c>
      <c r="B17" s="3"/>
      <c r="C17" s="3"/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 x14ac:dyDescent="0.3">
      <c r="A18" s="3"/>
      <c r="B18" s="15" t="s">
        <v>19</v>
      </c>
      <c r="C18" s="13"/>
      <c r="D18" s="14"/>
      <c r="E18" s="4">
        <f>SUM(E3:E17)</f>
        <v>368017.84899999999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 x14ac:dyDescent="0.3">
      <c r="A19" s="3"/>
      <c r="B19" s="15" t="s">
        <v>20</v>
      </c>
      <c r="C19" s="13"/>
      <c r="D19" s="14"/>
      <c r="E19" s="6">
        <v>0.2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 x14ac:dyDescent="0.3">
      <c r="A20" s="3"/>
      <c r="B20" s="15" t="s">
        <v>21</v>
      </c>
      <c r="C20" s="13"/>
      <c r="D20" s="14"/>
      <c r="E20" s="3">
        <f>E18*1.2</f>
        <v>441621.41879999998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 x14ac:dyDescent="0.3">
      <c r="A21" s="7"/>
      <c r="B21" s="8"/>
      <c r="C21" s="8"/>
      <c r="D21" s="8"/>
      <c r="E21" s="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3">
      <c r="A22" s="7"/>
      <c r="B22" s="8"/>
      <c r="C22" s="8"/>
      <c r="D22" s="8"/>
      <c r="E22" s="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3">
      <c r="A23" s="9"/>
      <c r="B23" s="11"/>
      <c r="C23" s="10"/>
      <c r="D23" s="10"/>
      <c r="E23" s="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3">
      <c r="A24" s="10"/>
      <c r="B24" s="10"/>
      <c r="C24" s="10"/>
      <c r="D24" s="10"/>
      <c r="E24" s="1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 x14ac:dyDescent="0.3">
      <c r="A25" s="10"/>
      <c r="B25" s="10"/>
      <c r="C25" s="10"/>
      <c r="D25" s="10"/>
      <c r="E25" s="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x14ac:dyDescent="0.3">
      <c r="A26" s="10"/>
      <c r="B26" s="10"/>
      <c r="C26" s="10"/>
      <c r="D26" s="10"/>
      <c r="E26" s="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3">
      <c r="A27" s="10"/>
      <c r="B27" s="10"/>
      <c r="C27" s="10"/>
      <c r="D27" s="10"/>
      <c r="E27" s="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 x14ac:dyDescent="0.3">
      <c r="A28" s="10"/>
      <c r="B28" s="10"/>
      <c r="C28" s="10"/>
      <c r="D28" s="10"/>
      <c r="E28" s="1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 x14ac:dyDescent="0.3">
      <c r="A29" s="7"/>
      <c r="B29" s="8"/>
      <c r="C29" s="8"/>
      <c r="D29" s="8"/>
      <c r="E29" s="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23:A28"/>
    <mergeCell ref="E23:E28"/>
    <mergeCell ref="B23:D28"/>
    <mergeCell ref="B1:E1"/>
    <mergeCell ref="B20:D20"/>
    <mergeCell ref="B19:D19"/>
    <mergeCell ref="B18:D18"/>
  </mergeCells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dcterms:created xsi:type="dcterms:W3CDTF">2016-09-21T11:18:44Z</dcterms:created>
  <dcterms:modified xsi:type="dcterms:W3CDTF">2019-07-23T06:35:37Z</dcterms:modified>
</cp:coreProperties>
</file>